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NO REGISTRADA" sheetId="1" r:id="rId1"/>
  </sheets>
  <definedNames>
    <definedName name="_xlnm.Print_Area" localSheetId="0">'NO REGISTRADA'!$A$1:$P$53</definedName>
    <definedName name="DEUDA_PUBLICA_DE_ENTIDADES_FEDERATIVAS_Y_MUNICIPIOS_POR_TIPO_DE_DEUDOR">'NO REGISTRADA'!$A$1:$P$53</definedName>
    <definedName name="mensual">'NO REGISTRADA'!$A$1:$P$53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<sst xmlns="http://schemas.openxmlformats.org/spreadsheetml/2006/main" count="66" uniqueCount="62">
  <si>
    <t>(Millones de pesos)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</si>
  <si>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</si>
  <si>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</si>
  <si>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</si>
  <si>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</si>
  <si>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</si>
  <si>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</si>
  <si>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</si>
  <si>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</si>
  <si>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</si>
  <si>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</si>
  <si>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</si>
  <si>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</si>
  <si>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</si>
  <si>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</si>
  <si>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</si>
  <si>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Oaxaca</t>
  </si>
  <si>
    <t>Quintana Roo</t>
  </si>
  <si>
    <t>San Luis Potosí</t>
  </si>
  <si>
    <t>Sonora</t>
  </si>
  <si>
    <t>Tabasco</t>
  </si>
  <si>
    <t>Tamaulipas</t>
  </si>
  <si>
    <t>Tlaxcala</t>
  </si>
  <si>
    <t>Zacatecas</t>
  </si>
  <si>
    <t>T  O  T  A  L</t>
  </si>
  <si>
    <t>Fuente: Elaborado por la Unidad de Coordinación con Entidades Federativas, SHCP con información proporcionada por las Entidades Federativas.</t>
  </si>
  <si>
    <t>Querétaro</t>
  </si>
  <si>
    <t>DEUDA PUBLICA DE ENTIDADES FEDERATIVAS Y MUNICIPIOS POR TIPO DE DEUDOR</t>
  </si>
  <si>
    <t>Total</t>
  </si>
  <si>
    <t>Avalados</t>
  </si>
  <si>
    <t>Sin Aval</t>
  </si>
  <si>
    <t>Deuda Municipal</t>
  </si>
  <si>
    <t>Organismos</t>
  </si>
  <si>
    <t>No</t>
  </si>
  <si>
    <t>Estado</t>
  </si>
  <si>
    <t xml:space="preserve">Gobierno del </t>
  </si>
  <si>
    <t>Estatales</t>
  </si>
  <si>
    <t>Municipales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</si>
  <si>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</si>
  <si>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Morelos</t>
  </si>
  <si>
    <t xml:space="preserve">Nayarit </t>
  </si>
  <si>
    <t>Emisiones Bursátiles</t>
  </si>
  <si>
    <t>Municipios</t>
  </si>
  <si>
    <t>2_/ La deuda no registrada ya se encuentra incorporada en el total, pero se separa para efectos informativos.</t>
  </si>
  <si>
    <r>
      <t xml:space="preserve">Registrada </t>
    </r>
    <r>
      <rPr>
        <b/>
        <vertAlign val="superscript"/>
        <sz val="8"/>
        <rFont val="Arial"/>
        <family val="2"/>
      </rPr>
      <t>2_/</t>
    </r>
  </si>
  <si>
    <t>Entidad Federativa</t>
  </si>
  <si>
    <t xml:space="preserve">Yucatán </t>
  </si>
  <si>
    <r>
      <t xml:space="preserve">Chihuahua </t>
    </r>
    <r>
      <rPr>
        <vertAlign val="superscript"/>
        <sz val="8"/>
        <rFont val="Arial"/>
        <family val="2"/>
      </rPr>
      <t>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</si>
  <si>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</si>
  <si>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 xml:space="preserve">Puebla </t>
    </r>
    <r>
      <rPr>
        <vertAlign val="superscript"/>
        <sz val="8"/>
        <rFont val="Arial"/>
        <family val="2"/>
      </rPr>
      <t>6_/</t>
    </r>
  </si>
  <si>
    <r>
      <t>Sinaloa</t>
    </r>
    <r>
      <rPr>
        <vertAlign val="superscript"/>
        <sz val="8"/>
        <rFont val="Arial"/>
        <family val="2"/>
      </rPr>
      <t xml:space="preserve"> 7_/</t>
    </r>
  </si>
  <si>
    <t>7_/ La deuda no registrada se refiere al Fideicomiso de la autopista "Benito Juárez Culiacán - Las Brisas".</t>
  </si>
  <si>
    <t xml:space="preserve">4_/ El saldo de la deuda del Gobierno del Estado de Chihuahua incluye cinco emisiones bursátiles en bonos carreteros. </t>
  </si>
  <si>
    <r>
      <t xml:space="preserve">Saldos al 31 de Diciembre de 2006 </t>
    </r>
    <r>
      <rPr>
        <b/>
        <vertAlign val="superscript"/>
        <sz val="10"/>
        <rFont val="Arial"/>
        <family val="2"/>
      </rPr>
      <t>1_/</t>
    </r>
  </si>
  <si>
    <r>
      <t xml:space="preserve">fuente propia de pago </t>
    </r>
    <r>
      <rPr>
        <b/>
        <vertAlign val="superscript"/>
        <sz val="9"/>
        <rFont val="Arial"/>
        <family val="2"/>
      </rPr>
      <t>3_/</t>
    </r>
  </si>
  <si>
    <t>Deuda garantizada con</t>
  </si>
  <si>
    <t>3_/ Incorpora la deuda bancaria y bursátil garantizada con otras fuentes de ingresos, diferente de las participaciones federales.</t>
  </si>
  <si>
    <t>5_/ El total de la deuda no registrada incluye dos certificados bursátiles garantizados con ingresos fideicomitidos. El saldo total incluye además una emisión del Instituto de Control Vehicular y otra emisión de la Red Estatal de Autopistas sin responsabilidad del Estado.</t>
  </si>
  <si>
    <t xml:space="preserve">6_/ La deuda de organismos municipales incluye 1.8 millones de pesos de Sistemas Operadores sin el aval del Estado. </t>
  </si>
  <si>
    <t xml:space="preserve"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</si>
  <si>
    <r>
      <t>Veracruz</t>
    </r>
    <r>
      <rPr>
        <vertAlign val="superscript"/>
        <sz val="8"/>
        <rFont val="Arial"/>
        <family val="2"/>
      </rPr>
      <t xml:space="preserve"> 8_/</t>
    </r>
  </si>
  <si>
    <t>8_/ El saldo de la deuda del Gobierno del Estado de Veracruz incluye una emisión con ingresos derivados del Impuesto sobre Tenencia o Uso de Vehículos.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</si>
</sst>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92" fontId="3" fillId="0" borderId="10" xfId="49" applyNumberFormat="1" applyFont="1" applyFill="1" applyBorder="1" applyAlignment="1">
      <alignment/>
    </xf>
    <xf numFmtId="172" fontId="3" fillId="0" borderId="11" xfId="49" applyFont="1" applyFill="1" applyBorder="1" applyAlignment="1">
      <alignment/>
    </xf>
    <xf numFmtId="0" fontId="8" fillId="0" borderId="12" xfId="0" applyNumberFormat="1" applyFont="1" applyFill="1" applyBorder="1" applyAlignment="1" quotePrefix="1">
      <alignment horizontal="left"/>
    </xf>
    <xf numFmtId="192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2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19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Border="1" applyAlignment="1">
      <alignment horizontal="justify" wrapText="1"/>
    </xf>
    <xf numFmtId="172" fontId="3" fillId="0" borderId="0" xfId="49" applyFont="1" applyFill="1" applyBorder="1" applyAlignment="1">
      <alignment/>
    </xf>
    <xf numFmtId="192" fontId="8" fillId="0" borderId="0" xfId="0" applyNumberFormat="1" applyFont="1" applyFill="1" applyBorder="1" applyAlignment="1" applyProtection="1">
      <alignment horizontal="right"/>
      <protection/>
    </xf>
    <xf numFmtId="192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justify" wrapText="1"/>
    </xf>
    <xf numFmtId="0" fontId="4" fillId="0" borderId="13" xfId="0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 quotePrefix="1">
      <alignment horizontal="justify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Border="1" applyAlignment="1" quotePrefix="1">
      <alignment horizontal="justify" wrapTex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10" fillId="0" borderId="0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15.7109375" style="0" customWidth="1"/>
    <col min="2" max="6" width="10.7109375" style="0" customWidth="1"/>
    <col min="7" max="7" width="0.85546875" style="0" customWidth="1"/>
    <col min="8" max="10" width="10.7109375" style="0" customWidth="1"/>
    <col min="11" max="11" width="0.85546875" style="0" customWidth="1"/>
    <col min="12" max="12" width="10.7109375" style="0" customWidth="1"/>
    <col min="13" max="14" width="9.7109375" style="0" customWidth="1"/>
    <col min="15" max="15" width="12.7109375" style="0" customWidth="1"/>
    <col min="16" max="16" width="20.7109375" style="0" customWidth="1"/>
    <col min="17" max="16384" width="0" style="0" hidden="1" customWidth="1"/>
  </cols>
  <sheetData>
    <row r="1" spans="1:16" ht="18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" customHeight="1">
      <c r="A2" s="32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" customHeight="1" thickBo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 customHeight="1">
      <c r="A4" s="33" t="s">
        <v>45</v>
      </c>
      <c r="B4" s="30" t="s">
        <v>28</v>
      </c>
      <c r="C4" s="12" t="s">
        <v>35</v>
      </c>
      <c r="D4" s="29" t="s">
        <v>31</v>
      </c>
      <c r="E4" s="29"/>
      <c r="F4" s="29"/>
      <c r="G4" s="12"/>
      <c r="H4" s="29" t="s">
        <v>32</v>
      </c>
      <c r="I4" s="29"/>
      <c r="J4" s="29"/>
      <c r="K4" s="12"/>
      <c r="L4" s="29" t="s">
        <v>41</v>
      </c>
      <c r="M4" s="29"/>
      <c r="N4" s="29"/>
      <c r="O4" s="12" t="s">
        <v>33</v>
      </c>
      <c r="P4" s="12" t="s">
        <v>55</v>
      </c>
    </row>
    <row r="5" spans="1:16" ht="15" customHeight="1" thickBot="1">
      <c r="A5" s="34"/>
      <c r="B5" s="31"/>
      <c r="C5" s="13" t="s">
        <v>34</v>
      </c>
      <c r="D5" s="14" t="s">
        <v>28</v>
      </c>
      <c r="E5" s="15" t="s">
        <v>29</v>
      </c>
      <c r="F5" s="15" t="s">
        <v>30</v>
      </c>
      <c r="G5" s="16"/>
      <c r="H5" s="15" t="s">
        <v>28</v>
      </c>
      <c r="I5" s="14" t="s">
        <v>36</v>
      </c>
      <c r="J5" s="14" t="s">
        <v>37</v>
      </c>
      <c r="K5" s="13"/>
      <c r="L5" s="13" t="s">
        <v>28</v>
      </c>
      <c r="M5" s="13" t="s">
        <v>36</v>
      </c>
      <c r="N5" s="13" t="s">
        <v>42</v>
      </c>
      <c r="O5" s="17" t="s">
        <v>44</v>
      </c>
      <c r="P5" s="17" t="s">
        <v>54</v>
      </c>
    </row>
    <row r="6" spans="1:16" ht="3" customHeight="1">
      <c r="A6" s="3"/>
      <c r="B6" s="3"/>
      <c r="C6" s="3"/>
      <c r="D6" s="3"/>
      <c r="E6" s="3"/>
      <c r="F6" s="3"/>
      <c r="G6" s="3"/>
      <c r="H6" s="3"/>
      <c r="I6" s="3"/>
      <c r="J6" s="3"/>
      <c r="K6" s="20"/>
      <c r="L6" s="20"/>
      <c r="M6" s="20"/>
      <c r="N6" s="20"/>
      <c r="O6" s="11"/>
      <c r="P6" s="11"/>
    </row>
    <row r="7" spans="1:16" ht="12" customHeight="1">
      <c r="A7" s="4" t="s">
        <v>24</v>
      </c>
      <c r="B7" s="5">
        <f>SUM(B9:B40)</f>
        <v>160093.53900000002</v>
      </c>
      <c r="C7" s="5">
        <f>SUM(C9:C40)</f>
        <v>103108.20000000003</v>
      </c>
      <c r="D7" s="5">
        <f>SUM(E7+F7)</f>
        <v>14621.931</v>
      </c>
      <c r="E7" s="5">
        <f aca="true" t="shared" si="0" ref="E7:P7">SUM(E9:E40)</f>
        <v>3314.0809999999997</v>
      </c>
      <c r="F7" s="5">
        <f t="shared" si="0"/>
        <v>11307.85</v>
      </c>
      <c r="G7" s="5"/>
      <c r="H7" s="5">
        <f>SUM(I7+J7)</f>
        <v>23850.075</v>
      </c>
      <c r="I7" s="5">
        <f t="shared" si="0"/>
        <v>22930.18</v>
      </c>
      <c r="J7" s="5">
        <f t="shared" si="0"/>
        <v>919.8949999999999</v>
      </c>
      <c r="K7" s="5"/>
      <c r="L7" s="5">
        <f>SUM(M7+N7)</f>
        <v>28370.460000000003</v>
      </c>
      <c r="M7" s="5">
        <f t="shared" si="0"/>
        <v>28095.940000000002</v>
      </c>
      <c r="N7" s="5">
        <f t="shared" si="0"/>
        <v>274.52</v>
      </c>
      <c r="O7" s="5">
        <f>SUM(O9:O40)</f>
        <v>2520.393</v>
      </c>
      <c r="P7" s="5">
        <f t="shared" si="0"/>
        <v>17717.239999999998</v>
      </c>
    </row>
    <row r="8" spans="1:16" ht="3" customHeight="1">
      <c r="A8" s="6"/>
      <c r="B8" s="5"/>
      <c r="C8" s="5"/>
      <c r="D8" s="5"/>
      <c r="E8" s="5"/>
      <c r="F8" s="5"/>
      <c r="G8" s="5"/>
      <c r="H8" s="5"/>
      <c r="I8" s="5"/>
      <c r="J8" s="5"/>
      <c r="K8" s="21"/>
      <c r="L8" s="21"/>
      <c r="M8" s="21"/>
      <c r="N8" s="21"/>
      <c r="O8" s="10"/>
      <c r="P8" s="10"/>
    </row>
    <row r="9" spans="1:16" ht="12" customHeight="1">
      <c r="A9" s="7" t="s">
        <v>1</v>
      </c>
      <c r="B9" s="8">
        <f aca="true" t="shared" si="1" ref="B9:B15">SUM(C9+D9+H9+O9)</f>
        <v>958.4</v>
      </c>
      <c r="C9" s="8">
        <v>713.45</v>
      </c>
      <c r="D9" s="8">
        <f>SUM(E9+F9)</f>
        <v>201.55</v>
      </c>
      <c r="E9" s="8">
        <v>0</v>
      </c>
      <c r="F9" s="8">
        <v>201.55</v>
      </c>
      <c r="G9" s="8"/>
      <c r="H9" s="8">
        <f>SUM(I9+J9)</f>
        <v>43.4</v>
      </c>
      <c r="I9" s="8">
        <v>43.4</v>
      </c>
      <c r="J9" s="8">
        <v>0</v>
      </c>
      <c r="K9" s="8"/>
      <c r="L9" s="8">
        <f>SUM(M9+N9)</f>
        <v>120</v>
      </c>
      <c r="M9" s="8">
        <v>0</v>
      </c>
      <c r="N9" s="8">
        <v>120</v>
      </c>
      <c r="O9" s="8">
        <v>0</v>
      </c>
      <c r="P9" s="8">
        <v>0</v>
      </c>
    </row>
    <row r="10" spans="1:16" ht="12" customHeight="1">
      <c r="A10" s="9" t="s">
        <v>2</v>
      </c>
      <c r="B10" s="8">
        <f t="shared" si="1"/>
        <v>4556</v>
      </c>
      <c r="C10" s="8">
        <v>1216.3</v>
      </c>
      <c r="D10" s="8">
        <f aca="true" t="shared" si="2" ref="D10:D40">SUM(E10+F10)</f>
        <v>1008</v>
      </c>
      <c r="E10" s="8">
        <v>76.4</v>
      </c>
      <c r="F10" s="8">
        <v>931.6</v>
      </c>
      <c r="G10" s="8"/>
      <c r="H10" s="8">
        <f aca="true" t="shared" si="3" ref="H10:H40">SUM(I10+J10)</f>
        <v>2331.7</v>
      </c>
      <c r="I10" s="8">
        <v>2284.7</v>
      </c>
      <c r="J10" s="8">
        <v>47</v>
      </c>
      <c r="K10" s="8"/>
      <c r="L10" s="8">
        <f aca="true" t="shared" si="4" ref="L10:L40">SUM(M10+N10)</f>
        <v>0</v>
      </c>
      <c r="M10" s="22">
        <v>0</v>
      </c>
      <c r="N10" s="22">
        <v>0</v>
      </c>
      <c r="O10" s="10">
        <v>0</v>
      </c>
      <c r="P10" s="10">
        <v>0</v>
      </c>
    </row>
    <row r="11" spans="1:16" ht="12" customHeight="1">
      <c r="A11" s="9" t="s">
        <v>3</v>
      </c>
      <c r="B11" s="8">
        <f t="shared" si="1"/>
        <v>647.9000000000001</v>
      </c>
      <c r="C11" s="8">
        <v>469.25</v>
      </c>
      <c r="D11" s="8">
        <f t="shared" si="2"/>
        <v>113.7</v>
      </c>
      <c r="E11" s="8">
        <v>113.7</v>
      </c>
      <c r="F11" s="8">
        <v>0</v>
      </c>
      <c r="G11" s="8"/>
      <c r="H11" s="8">
        <f t="shared" si="3"/>
        <v>64.95</v>
      </c>
      <c r="I11" s="8">
        <v>47.35</v>
      </c>
      <c r="J11" s="8">
        <v>17.6</v>
      </c>
      <c r="K11" s="8"/>
      <c r="L11" s="8">
        <f t="shared" si="4"/>
        <v>0</v>
      </c>
      <c r="M11" s="8">
        <v>0</v>
      </c>
      <c r="N11" s="8">
        <v>0</v>
      </c>
      <c r="O11" s="8">
        <v>0</v>
      </c>
      <c r="P11" s="8">
        <v>0</v>
      </c>
    </row>
    <row r="12" spans="1:16" ht="12" customHeight="1">
      <c r="A12" s="7" t="s">
        <v>4</v>
      </c>
      <c r="B12" s="8">
        <f t="shared" si="1"/>
        <v>0.03</v>
      </c>
      <c r="C12" s="8">
        <v>0</v>
      </c>
      <c r="D12" s="8">
        <f t="shared" si="2"/>
        <v>0.03</v>
      </c>
      <c r="E12" s="8">
        <v>0.03</v>
      </c>
      <c r="F12" s="8">
        <v>0</v>
      </c>
      <c r="G12" s="8"/>
      <c r="H12" s="8">
        <f t="shared" si="3"/>
        <v>0</v>
      </c>
      <c r="I12" s="8">
        <v>0</v>
      </c>
      <c r="J12" s="8">
        <v>0</v>
      </c>
      <c r="K12" s="8"/>
      <c r="L12" s="8">
        <f t="shared" si="4"/>
        <v>0</v>
      </c>
      <c r="M12" s="22">
        <v>0</v>
      </c>
      <c r="N12" s="22">
        <v>0</v>
      </c>
      <c r="O12" s="10">
        <v>0</v>
      </c>
      <c r="P12" s="10">
        <v>0</v>
      </c>
    </row>
    <row r="13" spans="1:16" ht="12" customHeight="1">
      <c r="A13" s="7" t="s">
        <v>5</v>
      </c>
      <c r="B13" s="8">
        <f t="shared" si="1"/>
        <v>420</v>
      </c>
      <c r="C13" s="8">
        <v>0</v>
      </c>
      <c r="D13" s="8">
        <f t="shared" si="2"/>
        <v>161.3</v>
      </c>
      <c r="E13" s="8">
        <v>161.3</v>
      </c>
      <c r="F13" s="8">
        <v>0</v>
      </c>
      <c r="G13" s="8"/>
      <c r="H13" s="8">
        <f t="shared" si="3"/>
        <v>258.7</v>
      </c>
      <c r="I13" s="8">
        <v>204.5</v>
      </c>
      <c r="J13" s="8">
        <v>54.2</v>
      </c>
      <c r="K13" s="8"/>
      <c r="L13" s="8">
        <f t="shared" si="4"/>
        <v>0</v>
      </c>
      <c r="M13" s="8">
        <v>0</v>
      </c>
      <c r="N13" s="8">
        <v>0</v>
      </c>
      <c r="O13" s="8">
        <v>0</v>
      </c>
      <c r="P13" s="8">
        <v>0</v>
      </c>
    </row>
    <row r="14" spans="1:16" ht="12" customHeight="1">
      <c r="A14" s="7" t="s">
        <v>6</v>
      </c>
      <c r="B14" s="8">
        <f t="shared" si="1"/>
        <v>889.6700000000001</v>
      </c>
      <c r="C14" s="8">
        <v>621.54</v>
      </c>
      <c r="D14" s="8">
        <f t="shared" si="2"/>
        <v>65.93</v>
      </c>
      <c r="E14" s="8">
        <v>65.93</v>
      </c>
      <c r="F14" s="8">
        <v>0</v>
      </c>
      <c r="G14" s="8"/>
      <c r="H14" s="8">
        <f t="shared" si="3"/>
        <v>202.20000000000002</v>
      </c>
      <c r="I14" s="8">
        <v>194.3</v>
      </c>
      <c r="J14" s="8">
        <v>7.9</v>
      </c>
      <c r="K14" s="8"/>
      <c r="L14" s="8">
        <f t="shared" si="4"/>
        <v>0</v>
      </c>
      <c r="M14" s="22">
        <v>0</v>
      </c>
      <c r="N14" s="22">
        <v>0</v>
      </c>
      <c r="O14" s="10">
        <v>0</v>
      </c>
      <c r="P14" s="10">
        <v>0</v>
      </c>
    </row>
    <row r="15" spans="1:16" ht="12" customHeight="1">
      <c r="A15" s="7" t="s">
        <v>7</v>
      </c>
      <c r="B15" s="8">
        <f t="shared" si="1"/>
        <v>881.7</v>
      </c>
      <c r="C15" s="8">
        <v>0</v>
      </c>
      <c r="D15" s="8">
        <f t="shared" si="2"/>
        <v>497.5</v>
      </c>
      <c r="E15" s="8">
        <v>0</v>
      </c>
      <c r="F15" s="8">
        <v>497.5</v>
      </c>
      <c r="G15" s="8"/>
      <c r="H15" s="8">
        <f t="shared" si="3"/>
        <v>384.2</v>
      </c>
      <c r="I15" s="8">
        <v>0</v>
      </c>
      <c r="J15" s="8">
        <v>384.2</v>
      </c>
      <c r="K15" s="8"/>
      <c r="L15" s="8">
        <f t="shared" si="4"/>
        <v>0</v>
      </c>
      <c r="M15" s="8">
        <v>0</v>
      </c>
      <c r="N15" s="8">
        <v>0</v>
      </c>
      <c r="O15" s="8">
        <v>0</v>
      </c>
      <c r="P15" s="8">
        <v>0</v>
      </c>
    </row>
    <row r="16" spans="1:16" ht="12" customHeight="1">
      <c r="A16" s="7" t="s">
        <v>47</v>
      </c>
      <c r="B16" s="8">
        <f>SUM(C16+D16+H16+P16)</f>
        <v>6896.7300000000005</v>
      </c>
      <c r="C16" s="8">
        <v>1126.2</v>
      </c>
      <c r="D16" s="8">
        <f t="shared" si="2"/>
        <v>0.03</v>
      </c>
      <c r="E16" s="8">
        <v>0.03</v>
      </c>
      <c r="F16" s="8">
        <v>0</v>
      </c>
      <c r="G16" s="8"/>
      <c r="H16" s="8">
        <f t="shared" si="3"/>
        <v>126.9</v>
      </c>
      <c r="I16" s="8">
        <v>126.9</v>
      </c>
      <c r="J16" s="8">
        <v>0</v>
      </c>
      <c r="K16" s="8"/>
      <c r="L16" s="8">
        <f t="shared" si="4"/>
        <v>6769.74</v>
      </c>
      <c r="M16" s="22">
        <v>6769.74</v>
      </c>
      <c r="N16" s="22">
        <v>0</v>
      </c>
      <c r="O16" s="10">
        <v>0</v>
      </c>
      <c r="P16" s="10">
        <v>5643.6</v>
      </c>
    </row>
    <row r="17" spans="1:16" ht="12" customHeight="1">
      <c r="A17" s="7" t="s">
        <v>8</v>
      </c>
      <c r="B17" s="8">
        <f>SUM(C17+D17+H17+O17)</f>
        <v>44085.880000000005</v>
      </c>
      <c r="C17" s="8">
        <v>33348.04</v>
      </c>
      <c r="D17" s="8">
        <f t="shared" si="2"/>
        <v>0</v>
      </c>
      <c r="E17" s="8">
        <v>0</v>
      </c>
      <c r="F17" s="8">
        <v>0</v>
      </c>
      <c r="G17" s="8"/>
      <c r="H17" s="8">
        <f t="shared" si="3"/>
        <v>10737.84</v>
      </c>
      <c r="I17" s="8">
        <v>10737.84</v>
      </c>
      <c r="J17" s="8">
        <v>0</v>
      </c>
      <c r="K17" s="8"/>
      <c r="L17" s="8">
        <f t="shared" si="4"/>
        <v>4607.8</v>
      </c>
      <c r="M17" s="8">
        <v>4607.8</v>
      </c>
      <c r="N17" s="8">
        <v>0</v>
      </c>
      <c r="O17" s="8">
        <v>0</v>
      </c>
      <c r="P17" s="8">
        <v>0</v>
      </c>
    </row>
    <row r="18" spans="1:16" ht="12" customHeight="1">
      <c r="A18" s="7" t="s">
        <v>9</v>
      </c>
      <c r="B18" s="8">
        <f>SUM(C18+D18+H18+O18)</f>
        <v>2680.9</v>
      </c>
      <c r="C18" s="8">
        <v>2394.6</v>
      </c>
      <c r="D18" s="8">
        <f t="shared" si="2"/>
        <v>222.3</v>
      </c>
      <c r="E18" s="8">
        <v>222.3</v>
      </c>
      <c r="F18" s="8">
        <v>0</v>
      </c>
      <c r="G18" s="8"/>
      <c r="H18" s="8">
        <f t="shared" si="3"/>
        <v>64</v>
      </c>
      <c r="I18" s="8">
        <v>9.1</v>
      </c>
      <c r="J18" s="8">
        <v>54.9</v>
      </c>
      <c r="K18" s="8"/>
      <c r="L18" s="8">
        <f t="shared" si="4"/>
        <v>0</v>
      </c>
      <c r="M18" s="8">
        <v>0</v>
      </c>
      <c r="N18" s="8">
        <v>0</v>
      </c>
      <c r="O18" s="8">
        <v>0</v>
      </c>
      <c r="P18" s="8">
        <v>0</v>
      </c>
    </row>
    <row r="19" spans="1:16" ht="12" customHeight="1">
      <c r="A19" s="7" t="s">
        <v>10</v>
      </c>
      <c r="B19" s="8">
        <f>SUM(C19+D19+H19+O19)</f>
        <v>1972.3999999999999</v>
      </c>
      <c r="C19" s="8">
        <v>1244</v>
      </c>
      <c r="D19" s="8">
        <f t="shared" si="2"/>
        <v>489.09999999999997</v>
      </c>
      <c r="E19" s="8">
        <v>352.4</v>
      </c>
      <c r="F19" s="8">
        <v>136.7</v>
      </c>
      <c r="G19" s="8"/>
      <c r="H19" s="8">
        <f t="shared" si="3"/>
        <v>239.3</v>
      </c>
      <c r="I19" s="8">
        <v>59.3</v>
      </c>
      <c r="J19" s="8">
        <v>180</v>
      </c>
      <c r="K19" s="8"/>
      <c r="L19" s="8">
        <f t="shared" si="4"/>
        <v>0</v>
      </c>
      <c r="M19" s="8">
        <v>0</v>
      </c>
      <c r="N19" s="8">
        <v>0</v>
      </c>
      <c r="O19" s="8">
        <v>0</v>
      </c>
      <c r="P19" s="8">
        <v>0</v>
      </c>
    </row>
    <row r="20" spans="1:16" ht="12" customHeight="1">
      <c r="A20" s="7" t="s">
        <v>11</v>
      </c>
      <c r="B20" s="8">
        <f aca="true" t="shared" si="5" ref="B20:B26">SUM(C20+D20+H20+O20)</f>
        <v>2309.45</v>
      </c>
      <c r="C20" s="8">
        <v>2194.73</v>
      </c>
      <c r="D20" s="8">
        <f t="shared" si="2"/>
        <v>0.22</v>
      </c>
      <c r="E20" s="8">
        <v>0</v>
      </c>
      <c r="F20" s="8">
        <v>0.22</v>
      </c>
      <c r="G20" s="8"/>
      <c r="H20" s="8">
        <f t="shared" si="3"/>
        <v>114.5</v>
      </c>
      <c r="I20" s="8">
        <v>0</v>
      </c>
      <c r="J20" s="8">
        <v>114.5</v>
      </c>
      <c r="K20" s="8"/>
      <c r="L20" s="8">
        <f t="shared" si="4"/>
        <v>0</v>
      </c>
      <c r="M20" s="8">
        <v>0</v>
      </c>
      <c r="N20" s="8">
        <v>0</v>
      </c>
      <c r="O20" s="8">
        <v>0</v>
      </c>
      <c r="P20" s="8">
        <v>0</v>
      </c>
    </row>
    <row r="21" spans="1:16" ht="12" customHeight="1">
      <c r="A21" s="7" t="s">
        <v>12</v>
      </c>
      <c r="B21" s="8">
        <f t="shared" si="5"/>
        <v>2451.7999999999997</v>
      </c>
      <c r="C21" s="8">
        <v>2429.2</v>
      </c>
      <c r="D21" s="8">
        <f t="shared" si="2"/>
        <v>13.4</v>
      </c>
      <c r="E21" s="8">
        <v>13.4</v>
      </c>
      <c r="F21" s="8">
        <v>0</v>
      </c>
      <c r="G21" s="8"/>
      <c r="H21" s="8">
        <f t="shared" si="3"/>
        <v>9.2</v>
      </c>
      <c r="I21" s="8">
        <v>9.1</v>
      </c>
      <c r="J21" s="8">
        <v>0.1</v>
      </c>
      <c r="K21" s="8"/>
      <c r="L21" s="8">
        <f t="shared" si="4"/>
        <v>1200</v>
      </c>
      <c r="M21" s="8">
        <v>1200</v>
      </c>
      <c r="N21" s="8">
        <v>0</v>
      </c>
      <c r="O21" s="8">
        <v>0</v>
      </c>
      <c r="P21" s="8">
        <v>0</v>
      </c>
    </row>
    <row r="22" spans="1:16" ht="12" customHeight="1">
      <c r="A22" s="7" t="s">
        <v>13</v>
      </c>
      <c r="B22" s="8">
        <f t="shared" si="5"/>
        <v>8830.800000000001</v>
      </c>
      <c r="C22" s="8">
        <v>4412.6</v>
      </c>
      <c r="D22" s="8">
        <f t="shared" si="2"/>
        <v>2661.7000000000003</v>
      </c>
      <c r="E22" s="8">
        <v>116.3</v>
      </c>
      <c r="F22" s="8">
        <v>2545.4</v>
      </c>
      <c r="G22" s="8"/>
      <c r="H22" s="8">
        <f t="shared" si="3"/>
        <v>1756.5</v>
      </c>
      <c r="I22" s="8">
        <v>1756.5</v>
      </c>
      <c r="J22" s="8">
        <v>0</v>
      </c>
      <c r="K22" s="8"/>
      <c r="L22" s="8">
        <f t="shared" si="4"/>
        <v>19.6</v>
      </c>
      <c r="M22" s="8">
        <v>0</v>
      </c>
      <c r="N22" s="8">
        <v>19.6</v>
      </c>
      <c r="O22" s="8">
        <v>0</v>
      </c>
      <c r="P22" s="8">
        <v>0</v>
      </c>
    </row>
    <row r="23" spans="1:16" ht="12" customHeight="1">
      <c r="A23" s="7" t="s">
        <v>14</v>
      </c>
      <c r="B23" s="8">
        <f t="shared" si="5"/>
        <v>31975.660000000003</v>
      </c>
      <c r="C23" s="8">
        <v>28387.4</v>
      </c>
      <c r="D23" s="8">
        <f t="shared" si="2"/>
        <v>2494.04</v>
      </c>
      <c r="E23" s="8">
        <v>0.82</v>
      </c>
      <c r="F23" s="8">
        <v>2493.22</v>
      </c>
      <c r="G23" s="8"/>
      <c r="H23" s="8">
        <f t="shared" si="3"/>
        <v>1094.2199999999998</v>
      </c>
      <c r="I23" s="8">
        <v>1091.62</v>
      </c>
      <c r="J23" s="8">
        <v>2.6</v>
      </c>
      <c r="K23" s="8"/>
      <c r="L23" s="8">
        <f t="shared" si="4"/>
        <v>0</v>
      </c>
      <c r="M23" s="8">
        <v>0</v>
      </c>
      <c r="N23" s="8">
        <v>0</v>
      </c>
      <c r="O23" s="8">
        <v>0</v>
      </c>
      <c r="P23" s="8">
        <v>0</v>
      </c>
    </row>
    <row r="24" spans="1:16" ht="12" customHeight="1">
      <c r="A24" s="7" t="s">
        <v>15</v>
      </c>
      <c r="B24" s="8">
        <f t="shared" si="5"/>
        <v>2811.36</v>
      </c>
      <c r="C24" s="8">
        <v>2596.94</v>
      </c>
      <c r="D24" s="8">
        <f t="shared" si="2"/>
        <v>213.52</v>
      </c>
      <c r="E24" s="8">
        <v>0</v>
      </c>
      <c r="F24" s="8">
        <v>213.52</v>
      </c>
      <c r="G24" s="8"/>
      <c r="H24" s="8">
        <f t="shared" si="3"/>
        <v>0.9</v>
      </c>
      <c r="I24" s="8">
        <v>0</v>
      </c>
      <c r="J24" s="8">
        <v>0.9</v>
      </c>
      <c r="K24" s="8"/>
      <c r="L24" s="8">
        <f t="shared" si="4"/>
        <v>0</v>
      </c>
      <c r="M24" s="8">
        <v>0</v>
      </c>
      <c r="N24" s="8">
        <v>0</v>
      </c>
      <c r="O24" s="8">
        <v>0</v>
      </c>
      <c r="P24" s="8">
        <v>0</v>
      </c>
    </row>
    <row r="25" spans="1:16" ht="12" customHeight="1">
      <c r="A25" s="7" t="s">
        <v>39</v>
      </c>
      <c r="B25" s="8">
        <f t="shared" si="5"/>
        <v>737.8</v>
      </c>
      <c r="C25" s="8">
        <v>588</v>
      </c>
      <c r="D25" s="8">
        <f t="shared" si="2"/>
        <v>119</v>
      </c>
      <c r="E25" s="8">
        <v>72</v>
      </c>
      <c r="F25" s="8">
        <v>47</v>
      </c>
      <c r="G25" s="8"/>
      <c r="H25" s="8">
        <f t="shared" si="3"/>
        <v>30.8</v>
      </c>
      <c r="I25" s="8">
        <v>24.6</v>
      </c>
      <c r="J25" s="8">
        <v>6.2</v>
      </c>
      <c r="K25" s="8"/>
      <c r="L25" s="8">
        <f t="shared" si="4"/>
        <v>96</v>
      </c>
      <c r="M25" s="8">
        <v>96</v>
      </c>
      <c r="N25" s="8">
        <v>0</v>
      </c>
      <c r="O25" s="8">
        <v>0</v>
      </c>
      <c r="P25" s="8">
        <v>0</v>
      </c>
    </row>
    <row r="26" spans="1:16" ht="12" customHeight="1">
      <c r="A26" s="7" t="s">
        <v>40</v>
      </c>
      <c r="B26" s="8">
        <f t="shared" si="5"/>
        <v>547.9</v>
      </c>
      <c r="C26" s="8">
        <v>354.3</v>
      </c>
      <c r="D26" s="8">
        <f t="shared" si="2"/>
        <v>192.2</v>
      </c>
      <c r="E26" s="8">
        <v>191.1</v>
      </c>
      <c r="F26" s="8">
        <v>1.1</v>
      </c>
      <c r="G26" s="8"/>
      <c r="H26" s="8">
        <f t="shared" si="3"/>
        <v>1.4</v>
      </c>
      <c r="I26" s="8">
        <v>1.4</v>
      </c>
      <c r="J26" s="8">
        <v>0</v>
      </c>
      <c r="K26" s="8"/>
      <c r="L26" s="8">
        <f t="shared" si="4"/>
        <v>0</v>
      </c>
      <c r="M26" s="8">
        <v>0</v>
      </c>
      <c r="N26" s="8">
        <v>0</v>
      </c>
      <c r="O26" s="8">
        <v>0</v>
      </c>
      <c r="P26" s="8">
        <v>0</v>
      </c>
    </row>
    <row r="27" spans="1:16" ht="12" customHeight="1">
      <c r="A27" s="7" t="s">
        <v>48</v>
      </c>
      <c r="B27" s="8">
        <f>SUM(C27+D27+H27+P27)</f>
        <v>16711.07</v>
      </c>
      <c r="C27" s="8">
        <v>6351.43</v>
      </c>
      <c r="D27" s="8">
        <f t="shared" si="2"/>
        <v>1680.3</v>
      </c>
      <c r="E27" s="8">
        <v>0</v>
      </c>
      <c r="F27" s="8">
        <v>1680.3</v>
      </c>
      <c r="G27" s="8"/>
      <c r="H27" s="8">
        <f t="shared" si="3"/>
        <v>1834.8</v>
      </c>
      <c r="I27" s="8">
        <v>1834</v>
      </c>
      <c r="J27" s="8">
        <v>0.8</v>
      </c>
      <c r="K27" s="8"/>
      <c r="L27" s="8">
        <f t="shared" si="4"/>
        <v>9392.37</v>
      </c>
      <c r="M27" s="8">
        <v>9257.45</v>
      </c>
      <c r="N27" s="8">
        <v>134.92</v>
      </c>
      <c r="O27" s="8">
        <v>1724.3</v>
      </c>
      <c r="P27" s="8">
        <v>6844.54</v>
      </c>
    </row>
    <row r="28" spans="1:16" ht="12" customHeight="1">
      <c r="A28" s="7" t="s">
        <v>16</v>
      </c>
      <c r="B28" s="8">
        <f>SUM(C28+D28+H28+O28)</f>
        <v>1506.2</v>
      </c>
      <c r="C28" s="8">
        <v>1365.3</v>
      </c>
      <c r="D28" s="8">
        <f t="shared" si="2"/>
        <v>128.2</v>
      </c>
      <c r="E28" s="8">
        <v>0</v>
      </c>
      <c r="F28" s="8">
        <v>128.2</v>
      </c>
      <c r="G28" s="8"/>
      <c r="H28" s="8">
        <f t="shared" si="3"/>
        <v>12.7</v>
      </c>
      <c r="I28" s="8">
        <v>12.7</v>
      </c>
      <c r="J28" s="8">
        <v>0</v>
      </c>
      <c r="K28" s="8"/>
      <c r="L28" s="8">
        <f t="shared" si="4"/>
        <v>0</v>
      </c>
      <c r="M28" s="8">
        <v>0</v>
      </c>
      <c r="N28" s="8">
        <v>0</v>
      </c>
      <c r="O28" s="8">
        <v>0</v>
      </c>
      <c r="P28" s="8">
        <v>0</v>
      </c>
    </row>
    <row r="29" spans="1:16" ht="12" customHeight="1">
      <c r="A29" s="7" t="s">
        <v>49</v>
      </c>
      <c r="B29" s="8">
        <f>SUM(C29+D29+H29+O29)</f>
        <v>3360.3</v>
      </c>
      <c r="C29" s="8">
        <v>0</v>
      </c>
      <c r="D29" s="8">
        <f t="shared" si="2"/>
        <v>932.5999999999999</v>
      </c>
      <c r="E29" s="8">
        <v>49.55</v>
      </c>
      <c r="F29" s="8">
        <v>883.05</v>
      </c>
      <c r="G29" s="8"/>
      <c r="H29" s="8">
        <f>SUM(I29+J29)</f>
        <v>2427.7000000000003</v>
      </c>
      <c r="I29" s="8">
        <v>2422.9</v>
      </c>
      <c r="J29" s="8">
        <v>4.8</v>
      </c>
      <c r="K29" s="8"/>
      <c r="L29" s="8">
        <f t="shared" si="4"/>
        <v>0</v>
      </c>
      <c r="M29" s="8">
        <v>0</v>
      </c>
      <c r="N29" s="8">
        <v>0</v>
      </c>
      <c r="O29" s="8">
        <v>0</v>
      </c>
      <c r="P29" s="8">
        <v>0</v>
      </c>
    </row>
    <row r="30" spans="1:16" ht="12" customHeight="1">
      <c r="A30" s="7" t="s">
        <v>26</v>
      </c>
      <c r="B30" s="8">
        <f aca="true" t="shared" si="6" ref="B30:B40">SUM(C30+D30+H30+O30)</f>
        <v>1717.9</v>
      </c>
      <c r="C30" s="8">
        <v>1339.2</v>
      </c>
      <c r="D30" s="8">
        <f>SUM(E30+F30)</f>
        <v>368.1</v>
      </c>
      <c r="E30" s="8">
        <v>368.1</v>
      </c>
      <c r="F30" s="8">
        <v>0</v>
      </c>
      <c r="G30" s="8"/>
      <c r="H30" s="8">
        <f t="shared" si="3"/>
        <v>10.6</v>
      </c>
      <c r="I30" s="8">
        <v>10.6</v>
      </c>
      <c r="J30" s="8">
        <v>0</v>
      </c>
      <c r="K30" s="8"/>
      <c r="L30" s="8">
        <f t="shared" si="4"/>
        <v>0</v>
      </c>
      <c r="M30" s="8">
        <v>0</v>
      </c>
      <c r="N30" s="8">
        <v>0</v>
      </c>
      <c r="O30" s="8">
        <v>0</v>
      </c>
      <c r="P30" s="8">
        <v>0</v>
      </c>
    </row>
    <row r="31" spans="1:16" ht="12" customHeight="1">
      <c r="A31" s="7" t="s">
        <v>17</v>
      </c>
      <c r="B31" s="8">
        <f t="shared" si="6"/>
        <v>1880</v>
      </c>
      <c r="C31" s="8">
        <v>1245.5</v>
      </c>
      <c r="D31" s="8">
        <f t="shared" si="2"/>
        <v>560.8</v>
      </c>
      <c r="E31" s="8">
        <v>560.8</v>
      </c>
      <c r="F31" s="8">
        <v>0</v>
      </c>
      <c r="G31" s="8"/>
      <c r="H31" s="8">
        <f t="shared" si="3"/>
        <v>73.7</v>
      </c>
      <c r="I31" s="8">
        <v>73.7</v>
      </c>
      <c r="J31" s="8">
        <v>0</v>
      </c>
      <c r="K31" s="8"/>
      <c r="L31" s="8">
        <f t="shared" si="4"/>
        <v>0</v>
      </c>
      <c r="M31" s="8">
        <v>0</v>
      </c>
      <c r="N31" s="8">
        <v>0</v>
      </c>
      <c r="O31" s="8">
        <v>0</v>
      </c>
      <c r="P31" s="8">
        <v>0</v>
      </c>
    </row>
    <row r="32" spans="1:16" ht="12" customHeight="1">
      <c r="A32" s="7" t="s">
        <v>18</v>
      </c>
      <c r="B32" s="8">
        <f t="shared" si="6"/>
        <v>2712.79</v>
      </c>
      <c r="C32" s="8">
        <v>2668.7</v>
      </c>
      <c r="D32" s="8">
        <f t="shared" si="2"/>
        <v>18.05</v>
      </c>
      <c r="E32" s="8">
        <v>0</v>
      </c>
      <c r="F32" s="8">
        <v>18.05</v>
      </c>
      <c r="G32" s="8"/>
      <c r="H32" s="8">
        <f t="shared" si="3"/>
        <v>26.04</v>
      </c>
      <c r="I32" s="8">
        <v>25.2</v>
      </c>
      <c r="J32" s="8">
        <v>0.84</v>
      </c>
      <c r="K32" s="8"/>
      <c r="L32" s="8">
        <f t="shared" si="4"/>
        <v>0</v>
      </c>
      <c r="M32" s="8">
        <v>0</v>
      </c>
      <c r="N32" s="8">
        <v>0</v>
      </c>
      <c r="O32" s="8">
        <v>0</v>
      </c>
      <c r="P32" s="8">
        <v>0</v>
      </c>
    </row>
    <row r="33" spans="1:16" ht="12" customHeight="1">
      <c r="A33" s="7" t="s">
        <v>50</v>
      </c>
      <c r="B33" s="8">
        <f t="shared" si="6"/>
        <v>4226.104</v>
      </c>
      <c r="C33" s="8">
        <v>2378</v>
      </c>
      <c r="D33" s="8">
        <f t="shared" si="2"/>
        <v>612.161</v>
      </c>
      <c r="E33" s="8">
        <v>0.011</v>
      </c>
      <c r="F33" s="8">
        <v>612.15</v>
      </c>
      <c r="G33" s="8"/>
      <c r="H33" s="8">
        <f t="shared" si="3"/>
        <v>439.84999999999997</v>
      </c>
      <c r="I33" s="8">
        <v>418.45</v>
      </c>
      <c r="J33" s="8">
        <v>21.4</v>
      </c>
      <c r="K33" s="8"/>
      <c r="L33" s="8">
        <f t="shared" si="4"/>
        <v>935.85</v>
      </c>
      <c r="M33" s="8">
        <v>935.85</v>
      </c>
      <c r="N33" s="8">
        <v>0</v>
      </c>
      <c r="O33" s="8">
        <v>796.093</v>
      </c>
      <c r="P33" s="8">
        <v>0</v>
      </c>
    </row>
    <row r="34" spans="1:16" ht="12" customHeight="1">
      <c r="A34" s="7" t="s">
        <v>19</v>
      </c>
      <c r="B34" s="8">
        <f t="shared" si="6"/>
        <v>6248.82</v>
      </c>
      <c r="C34" s="8">
        <v>3980.6</v>
      </c>
      <c r="D34" s="8">
        <f t="shared" si="2"/>
        <v>840.62</v>
      </c>
      <c r="E34" s="8">
        <v>570.52</v>
      </c>
      <c r="F34" s="8">
        <v>270.1</v>
      </c>
      <c r="G34" s="8"/>
      <c r="H34" s="8">
        <f t="shared" si="3"/>
        <v>1427.6</v>
      </c>
      <c r="I34" s="8">
        <v>1407.6</v>
      </c>
      <c r="J34" s="8">
        <v>20</v>
      </c>
      <c r="K34" s="8"/>
      <c r="L34" s="8">
        <f t="shared" si="4"/>
        <v>0</v>
      </c>
      <c r="M34" s="8">
        <v>0</v>
      </c>
      <c r="N34" s="8">
        <v>0</v>
      </c>
      <c r="O34" s="8">
        <v>0</v>
      </c>
      <c r="P34" s="8">
        <v>0</v>
      </c>
    </row>
    <row r="35" spans="1:16" ht="12" customHeight="1">
      <c r="A35" s="9" t="s">
        <v>20</v>
      </c>
      <c r="B35" s="8">
        <f t="shared" si="6"/>
        <v>639.47</v>
      </c>
      <c r="C35" s="8">
        <v>440</v>
      </c>
      <c r="D35" s="8">
        <f t="shared" si="2"/>
        <v>188.89</v>
      </c>
      <c r="E35" s="8">
        <v>0.04</v>
      </c>
      <c r="F35" s="8">
        <v>188.85</v>
      </c>
      <c r="G35" s="8"/>
      <c r="H35" s="8">
        <f t="shared" si="3"/>
        <v>10.579999999999998</v>
      </c>
      <c r="I35" s="8">
        <v>10.54</v>
      </c>
      <c r="J35" s="8">
        <v>0.04</v>
      </c>
      <c r="K35" s="8"/>
      <c r="L35" s="8">
        <f t="shared" si="4"/>
        <v>0</v>
      </c>
      <c r="M35" s="8">
        <v>0</v>
      </c>
      <c r="N35" s="8">
        <v>0</v>
      </c>
      <c r="O35" s="8">
        <v>0</v>
      </c>
      <c r="P35" s="8">
        <v>0</v>
      </c>
    </row>
    <row r="36" spans="1:16" ht="12" customHeight="1">
      <c r="A36" s="7" t="s">
        <v>21</v>
      </c>
      <c r="B36" s="8">
        <f t="shared" si="6"/>
        <v>782.9</v>
      </c>
      <c r="C36" s="8">
        <v>411.1</v>
      </c>
      <c r="D36" s="8">
        <f t="shared" si="2"/>
        <v>275.45</v>
      </c>
      <c r="E36" s="8">
        <v>274.45</v>
      </c>
      <c r="F36" s="8">
        <v>1</v>
      </c>
      <c r="G36" s="8"/>
      <c r="H36" s="8">
        <f t="shared" si="3"/>
        <v>96.35</v>
      </c>
      <c r="I36" s="8">
        <v>96.35</v>
      </c>
      <c r="J36" s="8">
        <v>0</v>
      </c>
      <c r="K36" s="8"/>
      <c r="L36" s="8">
        <f t="shared" si="4"/>
        <v>0</v>
      </c>
      <c r="M36" s="8">
        <v>0</v>
      </c>
      <c r="N36" s="8">
        <v>0</v>
      </c>
      <c r="O36" s="8">
        <v>0</v>
      </c>
      <c r="P36" s="8">
        <v>0</v>
      </c>
    </row>
    <row r="37" spans="1:16" ht="12" customHeight="1">
      <c r="A37" s="7" t="s">
        <v>22</v>
      </c>
      <c r="B37" s="8">
        <f t="shared" si="6"/>
        <v>180</v>
      </c>
      <c r="C37" s="8">
        <v>180</v>
      </c>
      <c r="D37" s="8">
        <f t="shared" si="2"/>
        <v>0</v>
      </c>
      <c r="E37" s="8">
        <v>0</v>
      </c>
      <c r="F37" s="8">
        <v>0</v>
      </c>
      <c r="G37" s="8"/>
      <c r="H37" s="8">
        <f t="shared" si="3"/>
        <v>0</v>
      </c>
      <c r="I37" s="8">
        <v>0</v>
      </c>
      <c r="J37" s="8">
        <v>0</v>
      </c>
      <c r="K37" s="8"/>
      <c r="L37" s="8">
        <f t="shared" si="4"/>
        <v>0</v>
      </c>
      <c r="M37" s="8">
        <v>0</v>
      </c>
      <c r="N37" s="8">
        <v>0</v>
      </c>
      <c r="O37" s="8">
        <f>H37-G37</f>
        <v>0</v>
      </c>
      <c r="P37" s="8">
        <f>I37-H37</f>
        <v>0</v>
      </c>
    </row>
    <row r="38" spans="1:16" ht="12" customHeight="1">
      <c r="A38" s="7" t="s">
        <v>60</v>
      </c>
      <c r="B38" s="8">
        <f>SUM(C38+D38+H38+O38+P38)</f>
        <v>5514.370000000001</v>
      </c>
      <c r="C38" s="8">
        <v>0</v>
      </c>
      <c r="D38" s="8">
        <f t="shared" si="2"/>
        <v>279.74</v>
      </c>
      <c r="E38" s="8">
        <v>15</v>
      </c>
      <c r="F38" s="8">
        <v>264.74</v>
      </c>
      <c r="G38" s="8"/>
      <c r="H38" s="8">
        <f t="shared" si="3"/>
        <v>5.53</v>
      </c>
      <c r="I38" s="8">
        <v>5.53</v>
      </c>
      <c r="J38" s="8">
        <v>0</v>
      </c>
      <c r="K38" s="8"/>
      <c r="L38" s="8">
        <f t="shared" si="4"/>
        <v>5229.1</v>
      </c>
      <c r="M38" s="8">
        <v>5229.1</v>
      </c>
      <c r="N38" s="8">
        <v>0</v>
      </c>
      <c r="O38" s="8">
        <v>0</v>
      </c>
      <c r="P38" s="8">
        <v>5229.1</v>
      </c>
    </row>
    <row r="39" spans="1:16" ht="12" customHeight="1">
      <c r="A39" s="7" t="s">
        <v>46</v>
      </c>
      <c r="B39" s="8">
        <f t="shared" si="6"/>
        <v>743.1</v>
      </c>
      <c r="C39" s="8">
        <v>521</v>
      </c>
      <c r="D39" s="8">
        <f t="shared" si="2"/>
        <v>198.2</v>
      </c>
      <c r="E39" s="8">
        <v>4.6</v>
      </c>
      <c r="F39" s="8">
        <v>193.6</v>
      </c>
      <c r="G39" s="8"/>
      <c r="H39" s="8">
        <f t="shared" si="3"/>
        <v>23.9</v>
      </c>
      <c r="I39" s="8">
        <v>22</v>
      </c>
      <c r="J39" s="8">
        <v>1.9</v>
      </c>
      <c r="K39" s="8"/>
      <c r="L39" s="8">
        <f t="shared" si="4"/>
        <v>0</v>
      </c>
      <c r="M39" s="8">
        <v>0</v>
      </c>
      <c r="N39" s="8">
        <v>0</v>
      </c>
      <c r="O39" s="8">
        <v>0</v>
      </c>
      <c r="P39" s="8">
        <v>0</v>
      </c>
    </row>
    <row r="40" spans="1:16" ht="12" customHeight="1">
      <c r="A40" s="7" t="s">
        <v>23</v>
      </c>
      <c r="B40" s="8">
        <f t="shared" si="6"/>
        <v>216.135</v>
      </c>
      <c r="C40" s="8">
        <v>130.82</v>
      </c>
      <c r="D40" s="8">
        <f t="shared" si="2"/>
        <v>85.3</v>
      </c>
      <c r="E40" s="8">
        <v>85.3</v>
      </c>
      <c r="F40" s="8">
        <v>0</v>
      </c>
      <c r="G40" s="8"/>
      <c r="H40" s="8">
        <f t="shared" si="3"/>
        <v>0.015</v>
      </c>
      <c r="I40" s="8">
        <v>0</v>
      </c>
      <c r="J40" s="8">
        <v>0.015</v>
      </c>
      <c r="K40" s="8"/>
      <c r="L40" s="8">
        <f t="shared" si="4"/>
        <v>0</v>
      </c>
      <c r="M40" s="8">
        <v>0</v>
      </c>
      <c r="N40" s="8">
        <v>0</v>
      </c>
      <c r="O40" s="8">
        <v>0</v>
      </c>
      <c r="P40" s="8">
        <v>0</v>
      </c>
    </row>
    <row r="41" spans="1:16" ht="3" customHeight="1" thickBo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21.75" customHeight="1">
      <c r="A42" s="24" t="s">
        <v>38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9.5" customHeight="1">
      <c r="A43" s="25" t="s">
        <v>59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10.5" customHeight="1">
      <c r="A44" s="23" t="s">
        <v>43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0.5" customHeight="1">
      <c r="A45" s="26" t="s">
        <v>56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16" ht="10.5" customHeight="1">
      <c r="A46" s="23" t="s">
        <v>52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ht="10.5" customHeight="1">
      <c r="A47" s="27" t="s">
        <v>57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9.75" customHeight="1">
      <c r="A48" s="23" t="s">
        <v>58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ht="10.5" customHeight="1">
      <c r="A49" s="23" t="s">
        <v>51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ht="10.5" customHeight="1">
      <c r="A50" s="23" t="s">
        <v>61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ht="10.5" customHeight="1">
      <c r="A51" s="28" t="s">
        <v>25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10.5" customHeight="1">
      <c r="A52" s="28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ht="10.5" customHeigh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/>
    <row r="75" ht="12.75"/>
    <row r="76" ht="12.75"/>
    <row r="77" ht="12.75"/>
    <row r="78" ht="12.75"/>
    <row r="79" ht="12.75"/>
  </sheetData>
  <sheetProtection/>
  <mergeCells count="19">
    <mergeCell ref="A1:P1"/>
    <mergeCell ref="A2:P2"/>
    <mergeCell ref="A3:P3"/>
    <mergeCell ref="A4:A5"/>
    <mergeCell ref="L4:N4"/>
    <mergeCell ref="A52:P52"/>
    <mergeCell ref="A48:P48"/>
    <mergeCell ref="A49:P49"/>
    <mergeCell ref="A51:P51"/>
    <mergeCell ref="A50:P50"/>
    <mergeCell ref="D4:F4"/>
    <mergeCell ref="H4:J4"/>
    <mergeCell ref="B4:B5"/>
    <mergeCell ref="A44:P44"/>
    <mergeCell ref="A46:P46"/>
    <mergeCell ref="A42:P42"/>
    <mergeCell ref="A43:P43"/>
    <mergeCell ref="A45:P45"/>
    <mergeCell ref="A47:P47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2007-03-21T23:56:45Z</cp:lastPrinted>
  <dcterms:created xsi:type="dcterms:W3CDTF">2003-08-22T22:18:18Z</dcterms:created>
  <dcterms:modified xsi:type="dcterms:W3CDTF">2023-01-23T23:24:53Z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